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3\2_КАПРЕМОНТ\ТЗ-651 Кап. ремонт ограждения  ГВС, ул. Ульяновская,24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данные'!$10:$10</definedName>
  </definedNames>
  <calcPr calcId="152511"/>
</workbook>
</file>

<file path=xl/calcChain.xml><?xml version="1.0" encoding="utf-8"?>
<calcChain xmlns="http://schemas.openxmlformats.org/spreadsheetml/2006/main">
  <c r="I28" i="8" l="1"/>
  <c r="I23" i="8"/>
  <c r="I24" i="8"/>
  <c r="I25" i="8"/>
  <c r="I26" i="8"/>
  <c r="I27" i="8"/>
  <c r="I22" i="8"/>
  <c r="I15" i="8"/>
  <c r="I16" i="8"/>
  <c r="I17" i="8"/>
  <c r="I18" i="8"/>
  <c r="I19" i="8"/>
  <c r="I14" i="8"/>
  <c r="G23" i="8"/>
  <c r="G24" i="8"/>
  <c r="G25" i="8"/>
  <c r="G26" i="8"/>
  <c r="G27" i="8"/>
  <c r="G22" i="8"/>
  <c r="G15" i="8"/>
  <c r="G16" i="8"/>
  <c r="G17" i="8"/>
  <c r="G18" i="8"/>
  <c r="G19" i="8"/>
  <c r="G14" i="8"/>
</calcChain>
</file>

<file path=xl/sharedStrings.xml><?xml version="1.0" encoding="utf-8"?>
<sst xmlns="http://schemas.openxmlformats.org/spreadsheetml/2006/main" count="71" uniqueCount="56">
  <si>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</si>
  <si>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</si>
  <si>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</si>
  <si>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</si>
  <si>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</si>
  <si>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</si>
  <si>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</si>
  <si>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</si>
  <si>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</si>
  <si>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</si>
  <si>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</si>
  <si>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</si>
  <si>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01.7.03.01-0001</t>
  </si>
  <si>
    <t>Вода</t>
  </si>
  <si>
    <t>м3</t>
  </si>
  <si>
    <t>01.7.07.04-0004</t>
  </si>
  <si>
    <t>Дисперсия поливинилацетатная гомополимерная грубодисперсная пластифицированная ДБ</t>
  </si>
  <si>
    <t>т</t>
  </si>
  <si>
    <t>01.7.20.08-0051</t>
  </si>
  <si>
    <t>Ветошь</t>
  </si>
  <si>
    <t>кг</t>
  </si>
  <si>
    <t>04.3.01.09-0023</t>
  </si>
  <si>
    <t>Раствор отделочный тяжелый цементный, состав 1:3</t>
  </si>
  <si>
    <t>14.3.02.01-1000</t>
  </si>
  <si>
    <t>Грунтовка акриловая, универсальная</t>
  </si>
  <si>
    <t>14.5.11.01-0003</t>
  </si>
  <si>
    <t>Шпатлевка масляно-клеевая</t>
  </si>
  <si>
    <t>прайс</t>
  </si>
  <si>
    <t>Клей для камня и керамогранита Vetonit stone fix (расход 1,29кг/м2=1,29*104=134.16 кг) (1шт-25кг)</t>
  </si>
  <si>
    <t>шт</t>
  </si>
  <si>
    <t>Клинкерная плитка Stroeher Keravette Chromatic 215 patrizienrot гладкая DF8, 240*52*8 мм</t>
  </si>
  <si>
    <t>м2</t>
  </si>
  <si>
    <t>ФССЦ-01.7.10.14-0041</t>
  </si>
  <si>
    <t>Смеси сухие цементно-известковые с минеральными добавками, для финишного оштукатуривания_Волма (расход 20кг на 1м2 при толщине слоя 20 см)</t>
  </si>
  <si>
    <t>ФССЦ-04.3.01.09-0001</t>
  </si>
  <si>
    <t>Раствор готовый кладочный цементный тяжелый</t>
  </si>
  <si>
    <t>ФССЦ-14.3.01.02-0103</t>
  </si>
  <si>
    <t>Грунтовка воднодисперсионная CERESIT CT 17_ по ФЕР15-04-006-04_расход 0,02т/100м2</t>
  </si>
  <si>
    <t>л</t>
  </si>
  <si>
    <t>ФССЦ-14.3.01.03-0001</t>
  </si>
  <si>
    <t>Состав грунтовочный глубокого проникновения (Бетоноконтакт)</t>
  </si>
  <si>
    <t>ФССЦ-14.3.02.01-0219</t>
  </si>
  <si>
    <t>Краска универсальная, акриловая для внутренних и наружных работ</t>
  </si>
  <si>
    <t>ФССЦ-14.5.11.03-1010</t>
  </si>
  <si>
    <t>Шпатлевка финишная гипсовая</t>
  </si>
  <si>
    <t/>
  </si>
  <si>
    <t>Итого "Материалы"</t>
  </si>
  <si>
    <t>Составил:_______________________________Н.Ю.Рогозина</t>
  </si>
  <si>
    <t>Стройка:</t>
  </si>
  <si>
    <t>Объект:</t>
  </si>
  <si>
    <t>Локальный ресурсный сметный расчет</t>
  </si>
  <si>
    <t>ГВС (инв.№360)</t>
  </si>
  <si>
    <t>Капитальный ремонт ограждения ГВС,по ул. Ульяновская, 2/4</t>
  </si>
  <si>
    <t>к Локальной смете № СКС-2023-С-3-651</t>
  </si>
  <si>
    <t>385,90
454/1,2*1,02</t>
  </si>
  <si>
    <t>1674,16
1969,6/1,2*1,02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</si>
</sst>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9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4" fontId="11" fillId="0" borderId="0" applyNumberFormat="0" applyFont="0" applyAlignment="0">
      <alignment horizontal="left"/>
    </xf>
    <xf numFmtId="0" fontId="3" fillId="0" borderId="1">
      <alignment horizontal="center"/>
    </xf>
    <xf numFmtId="0" fontId="3" fillId="0" borderId="1">
      <alignment horizontal="center"/>
    </xf>
    <xf numFmtId="0" fontId="3" fillId="0" borderId="0">
      <alignment horizontal="center" vertical="top" wrapText="1"/>
    </xf>
    <xf numFmtId="0" fontId="1" fillId="0" borderId="0"/>
    <xf numFmtId="0" fontId="1" fillId="0" borderId="1">
      <alignment vertical="top" wrapText="1"/>
    </xf>
  </cellStyleXfs>
  <cellXfs count="46">
    <xf numFmtId="0" fontId="0" fillId="0" borderId="0" xfId="0"/>
    <xf numFmtId="49" fontId="5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20" applyFont="1" applyBorder="1" applyAlignment="1">
      <alignment horizontal="center"/>
    </xf>
    <xf numFmtId="49" fontId="5" fillId="0" borderId="2" xfId="2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0" fillId="0" borderId="0" xfId="0"/>
    <xf numFmtId="0" fontId="12" fillId="0" borderId="0" xfId="0" applyFont="1"/>
    <xf numFmtId="49" fontId="13" fillId="0" borderId="0" xfId="23" applyNumberFormat="1" applyFont="1" applyAlignment="1">
      <alignment horizontal="left"/>
    </xf>
    <xf numFmtId="49" fontId="12" fillId="0" borderId="0" xfId="0" applyNumberFormat="1" applyFont="1"/>
    <xf numFmtId="0" fontId="14" fillId="0" borderId="0" xfId="0" applyFont="1" applyAlignment="1">
      <alignment horizontal="center"/>
    </xf>
    <xf numFmtId="0" fontId="15" fillId="0" borderId="0" xfId="23" applyFont="1" applyAlignment="1">
      <alignment horizontal="center"/>
    </xf>
    <xf numFmtId="49" fontId="16" fillId="0" borderId="0" xfId="23" applyNumberFormat="1" applyFont="1" applyAlignment="1">
      <alignment horizontal="left"/>
    </xf>
    <xf numFmtId="49" fontId="7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13" fillId="0" borderId="0" xfId="23" applyNumberFormat="1" applyFont="1" applyAlignment="1">
      <alignment horizontal="center" wrapText="1"/>
    </xf>
    <xf numFmtId="49" fontId="0" fillId="0" borderId="0" xfId="0" applyNumberFormat="1" applyAlignment="1">
      <alignment horizont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</cellXfs>
  <cellStyles count="33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ИтогоРесМет 2" xfId="27"/>
    <cellStyle name="ЛокСмета" xfId="13"/>
    <cellStyle name="ЛокСмМТСН" xfId="14"/>
    <cellStyle name="М29" xfId="15"/>
    <cellStyle name="ОбСмета" xfId="16"/>
    <cellStyle name="ОбСмета 2" xfId="28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31"/>
    <cellStyle name="СводкаСтоимРаб" xfId="21"/>
    <cellStyle name="СводРасч" xfId="22"/>
    <cellStyle name="СводРасч 2" xfId="29"/>
    <cellStyle name="Список ресурсов" xfId="30"/>
    <cellStyle name="Титул" xfId="23"/>
    <cellStyle name="Хвост" xfId="24"/>
    <cellStyle name="Ценник" xfId="25"/>
    <cellStyle name="Ценник 2" xfId="32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33"/>
  <sheetViews>
    <sheetView showGridLines="0" tabSelected="1" topLeftCell="B19" zoomScaleNormal="100" workbookViewId="0">
      <selection activeCell="I28" sqref="I28"/>
    </sheetView>
  </sheetViews>
  <sheetFormatPr defaultRowHeight="12.75" x14ac:dyDescent="0.2"/>
  <cols>
    <col min="1" max="1" width="0" style="2" hidden="1" customWidth="1"/>
    <col min="2" max="2" width="16.28515625" style="1" customWidth="1"/>
    <col min="3" max="3" width="33.140625" style="2" customWidth="1"/>
    <col min="4" max="4" width="10.7109375" style="2" customWidth="1"/>
    <col min="5" max="5" width="10.7109375" style="1" customWidth="1"/>
    <col min="6" max="6" width="10.7109375" style="2" customWidth="1"/>
    <col min="7" max="7" width="13.140625" style="2" customWidth="1"/>
    <col min="8" max="8" width="10.7109375" style="2" customWidth="1"/>
    <col min="9" max="9" width="12.85546875" style="2" customWidth="1"/>
    <col min="10" max="16384" width="9.140625" style="2"/>
  </cols>
  <sheetData>
    <row r="1" spans="1:9" x14ac:dyDescent="0.2">
      <c r="A1" s="22" t="s">
        <v>48</v>
      </c>
      <c r="B1" s="23" t="s">
        <v>51</v>
      </c>
      <c r="C1" s="21"/>
      <c r="D1" s="21"/>
      <c r="E1" s="21"/>
      <c r="F1" s="21"/>
      <c r="G1" s="21"/>
      <c r="H1" s="21"/>
      <c r="I1" s="21"/>
    </row>
    <row r="2" spans="1:9" ht="15" customHeight="1" x14ac:dyDescent="0.2">
      <c r="A2" s="22" t="s">
        <v>49</v>
      </c>
      <c r="B2" s="32" t="s">
        <v>52</v>
      </c>
      <c r="C2" s="33"/>
      <c r="D2" s="33"/>
      <c r="E2" s="33"/>
      <c r="F2" s="33"/>
      <c r="G2" s="33"/>
      <c r="H2" s="33"/>
      <c r="I2" s="33"/>
    </row>
    <row r="3" spans="1:9" ht="15" customHeight="1" x14ac:dyDescent="0.2">
      <c r="A3" s="21"/>
      <c r="B3" s="33"/>
      <c r="C3" s="33"/>
      <c r="D3" s="33"/>
      <c r="E3" s="33"/>
      <c r="F3" s="33"/>
      <c r="G3" s="33"/>
      <c r="H3" s="33"/>
      <c r="I3" s="33"/>
    </row>
    <row r="4" spans="1:9" ht="15" customHeight="1" x14ac:dyDescent="0.2">
      <c r="A4" s="21"/>
      <c r="B4" s="21"/>
      <c r="C4" s="21"/>
      <c r="D4" s="25" t="s">
        <v>50</v>
      </c>
      <c r="E4" s="21"/>
      <c r="F4" s="21"/>
      <c r="G4" s="21"/>
      <c r="H4" s="21"/>
      <c r="I4" s="21"/>
    </row>
    <row r="5" spans="1:9" ht="15" customHeight="1" x14ac:dyDescent="0.2">
      <c r="A5" s="21"/>
      <c r="B5" s="21"/>
      <c r="C5" s="24"/>
      <c r="D5" s="26" t="s">
        <v>53</v>
      </c>
      <c r="E5" s="21"/>
      <c r="F5" s="21"/>
      <c r="G5" s="21"/>
      <c r="H5" s="21"/>
      <c r="I5" s="21"/>
    </row>
    <row r="6" spans="1:9" x14ac:dyDescent="0.2">
      <c r="A6" s="21"/>
      <c r="B6" s="27"/>
      <c r="C6" s="21"/>
      <c r="D6" s="21"/>
      <c r="E6" s="21"/>
      <c r="F6" s="21"/>
      <c r="G6" s="21"/>
      <c r="H6" s="21"/>
      <c r="I6" s="21"/>
    </row>
    <row r="7" spans="1:9" ht="12.75" customHeight="1" x14ac:dyDescent="0.2">
      <c r="B7" s="34" t="s">
        <v>8</v>
      </c>
      <c r="C7" s="37" t="s">
        <v>0</v>
      </c>
      <c r="D7" s="37" t="s">
        <v>1</v>
      </c>
      <c r="E7" s="40" t="s">
        <v>7</v>
      </c>
      <c r="F7" s="43" t="s">
        <v>4</v>
      </c>
      <c r="G7" s="43"/>
      <c r="H7" s="43" t="s">
        <v>6</v>
      </c>
      <c r="I7" s="43"/>
    </row>
    <row r="8" spans="1:9" ht="12.75" customHeight="1" x14ac:dyDescent="0.2">
      <c r="B8" s="35"/>
      <c r="C8" s="38"/>
      <c r="D8" s="38"/>
      <c r="E8" s="41"/>
      <c r="F8" s="8" t="s">
        <v>2</v>
      </c>
      <c r="G8" s="8" t="s">
        <v>3</v>
      </c>
      <c r="H8" s="8" t="s">
        <v>2</v>
      </c>
      <c r="I8" s="8" t="s">
        <v>3</v>
      </c>
    </row>
    <row r="9" spans="1:9" x14ac:dyDescent="0.2">
      <c r="B9" s="36"/>
      <c r="C9" s="39"/>
      <c r="D9" s="39"/>
      <c r="E9" s="42"/>
      <c r="F9" s="7" t="s">
        <v>5</v>
      </c>
      <c r="G9" s="7" t="s">
        <v>5</v>
      </c>
      <c r="H9" s="7" t="s">
        <v>5</v>
      </c>
      <c r="I9" s="7" t="s">
        <v>5</v>
      </c>
    </row>
    <row r="10" spans="1:9" x14ac:dyDescent="0.2">
      <c r="B10" s="9">
        <v>1</v>
      </c>
      <c r="C10" s="9">
        <v>2</v>
      </c>
      <c r="D10" s="9">
        <v>3</v>
      </c>
      <c r="E10" s="10">
        <v>4</v>
      </c>
      <c r="F10" s="9">
        <v>5</v>
      </c>
      <c r="G10" s="9">
        <v>6</v>
      </c>
      <c r="H10" s="9">
        <v>7</v>
      </c>
      <c r="I10" s="9">
        <v>8</v>
      </c>
    </row>
    <row r="11" spans="1:9" ht="17.850000000000001" customHeight="1" x14ac:dyDescent="0.2">
      <c r="B11" s="28" t="s">
        <v>9</v>
      </c>
      <c r="C11" s="29"/>
      <c r="D11" s="29"/>
      <c r="E11" s="29"/>
      <c r="F11" s="29"/>
      <c r="G11" s="29"/>
      <c r="H11" s="29"/>
      <c r="I11" s="29"/>
    </row>
    <row r="12" spans="1:9" ht="17.850000000000001" customHeight="1" x14ac:dyDescent="0.2">
      <c r="B12" s="28" t="s">
        <v>10</v>
      </c>
      <c r="C12" s="29"/>
      <c r="D12" s="29"/>
      <c r="E12" s="29"/>
      <c r="F12" s="29"/>
      <c r="G12" s="29"/>
      <c r="H12" s="29"/>
      <c r="I12" s="29"/>
    </row>
    <row r="13" spans="1:9" ht="17.850000000000001" customHeight="1" x14ac:dyDescent="0.2">
      <c r="B13" s="30" t="s">
        <v>11</v>
      </c>
      <c r="C13" s="31"/>
      <c r="D13" s="31"/>
      <c r="E13" s="31"/>
      <c r="F13" s="31"/>
      <c r="G13" s="31"/>
      <c r="H13" s="31"/>
      <c r="I13" s="31"/>
    </row>
    <row r="14" spans="1:9" x14ac:dyDescent="0.2">
      <c r="B14" s="11" t="s">
        <v>12</v>
      </c>
      <c r="C14" s="12" t="s">
        <v>13</v>
      </c>
      <c r="D14" s="13" t="s">
        <v>14</v>
      </c>
      <c r="E14" s="11">
        <v>1.1873800000000001</v>
      </c>
      <c r="F14" s="14">
        <v>2.44</v>
      </c>
      <c r="G14" s="19">
        <f>8.34*F14</f>
        <v>20.349599999999999</v>
      </c>
      <c r="H14" s="14">
        <v>2.9</v>
      </c>
      <c r="I14" s="19">
        <f>G14*E14</f>
        <v>24.162708047999999</v>
      </c>
    </row>
    <row r="15" spans="1:9" ht="38.25" x14ac:dyDescent="0.2">
      <c r="B15" s="11" t="s">
        <v>15</v>
      </c>
      <c r="C15" s="12" t="s">
        <v>16</v>
      </c>
      <c r="D15" s="13" t="s">
        <v>17</v>
      </c>
      <c r="E15" s="11">
        <v>2.444E-3</v>
      </c>
      <c r="F15" s="14">
        <v>14629.32</v>
      </c>
      <c r="G15" s="19">
        <f t="shared" ref="G15:G19" si="0">8.34*F15</f>
        <v>122008.5288</v>
      </c>
      <c r="H15" s="14">
        <v>35.75</v>
      </c>
      <c r="I15" s="19">
        <f t="shared" ref="I15:I19" si="1">G15*E15</f>
        <v>298.18884438719999</v>
      </c>
    </row>
    <row r="16" spans="1:9" x14ac:dyDescent="0.2">
      <c r="B16" s="11" t="s">
        <v>18</v>
      </c>
      <c r="C16" s="12" t="s">
        <v>19</v>
      </c>
      <c r="D16" s="13" t="s">
        <v>20</v>
      </c>
      <c r="E16" s="11">
        <v>0.624</v>
      </c>
      <c r="F16" s="14">
        <v>1.82</v>
      </c>
      <c r="G16" s="19">
        <f t="shared" si="0"/>
        <v>15.178800000000001</v>
      </c>
      <c r="H16" s="14">
        <v>1.1399999999999999</v>
      </c>
      <c r="I16" s="19">
        <f t="shared" si="1"/>
        <v>9.4715711999999996</v>
      </c>
    </row>
    <row r="17" spans="2:9" ht="25.5" x14ac:dyDescent="0.2">
      <c r="B17" s="11" t="s">
        <v>21</v>
      </c>
      <c r="C17" s="12" t="s">
        <v>22</v>
      </c>
      <c r="D17" s="13" t="s">
        <v>14</v>
      </c>
      <c r="E17" s="11">
        <v>2.08</v>
      </c>
      <c r="F17" s="14">
        <v>497</v>
      </c>
      <c r="G17" s="19">
        <f t="shared" si="0"/>
        <v>4144.9799999999996</v>
      </c>
      <c r="H17" s="14">
        <v>1033.76</v>
      </c>
      <c r="I17" s="19">
        <f t="shared" si="1"/>
        <v>8621.5583999999999</v>
      </c>
    </row>
    <row r="18" spans="2:9" ht="25.5" x14ac:dyDescent="0.2">
      <c r="B18" s="11" t="s">
        <v>23</v>
      </c>
      <c r="C18" s="12" t="s">
        <v>24</v>
      </c>
      <c r="D18" s="13" t="s">
        <v>17</v>
      </c>
      <c r="E18" s="11">
        <v>3.1460000000000002E-2</v>
      </c>
      <c r="F18" s="14">
        <v>14101.05</v>
      </c>
      <c r="G18" s="19">
        <f t="shared" si="0"/>
        <v>117602.757</v>
      </c>
      <c r="H18" s="14">
        <v>443.62</v>
      </c>
      <c r="I18" s="19">
        <f t="shared" si="1"/>
        <v>3699.7827352200002</v>
      </c>
    </row>
    <row r="19" spans="2:9" x14ac:dyDescent="0.2">
      <c r="B19" s="11" t="s">
        <v>25</v>
      </c>
      <c r="C19" s="12" t="s">
        <v>26</v>
      </c>
      <c r="D19" s="13" t="s">
        <v>17</v>
      </c>
      <c r="E19" s="11">
        <v>1.2999999999999999E-3</v>
      </c>
      <c r="F19" s="14">
        <v>2898.5</v>
      </c>
      <c r="G19" s="19">
        <f t="shared" si="0"/>
        <v>24173.489999999998</v>
      </c>
      <c r="H19" s="14">
        <v>3.77</v>
      </c>
      <c r="I19" s="19">
        <f t="shared" si="1"/>
        <v>31.425536999999995</v>
      </c>
    </row>
    <row r="20" spans="2:9" ht="51" x14ac:dyDescent="0.2">
      <c r="B20" s="11" t="s">
        <v>27</v>
      </c>
      <c r="C20" s="12" t="s">
        <v>28</v>
      </c>
      <c r="D20" s="13" t="s">
        <v>29</v>
      </c>
      <c r="E20" s="11">
        <v>5.4</v>
      </c>
      <c r="F20" s="14"/>
      <c r="G20" s="44" t="s">
        <v>54</v>
      </c>
      <c r="H20" s="14"/>
      <c r="I20" s="45">
        <v>2083.86</v>
      </c>
    </row>
    <row r="21" spans="2:9" ht="38.25" x14ac:dyDescent="0.2">
      <c r="B21" s="11" t="s">
        <v>27</v>
      </c>
      <c r="C21" s="12" t="s">
        <v>30</v>
      </c>
      <c r="D21" s="13" t="s">
        <v>31</v>
      </c>
      <c r="E21" s="11">
        <v>104</v>
      </c>
      <c r="F21" s="14"/>
      <c r="G21" s="44" t="s">
        <v>55</v>
      </c>
      <c r="H21" s="14"/>
      <c r="I21" s="45">
        <v>174112.64000000001</v>
      </c>
    </row>
    <row r="22" spans="2:9" ht="76.5" x14ac:dyDescent="0.2">
      <c r="B22" s="11" t="s">
        <v>32</v>
      </c>
      <c r="C22" s="12" t="s">
        <v>33</v>
      </c>
      <c r="D22" s="13" t="s">
        <v>20</v>
      </c>
      <c r="E22" s="11">
        <v>2880</v>
      </c>
      <c r="F22" s="14">
        <v>19.09</v>
      </c>
      <c r="G22" s="19">
        <f>8.34*F22</f>
        <v>159.2106</v>
      </c>
      <c r="H22" s="14">
        <v>54979.199999999997</v>
      </c>
      <c r="I22" s="19">
        <f>G22*E22</f>
        <v>458526.52799999999</v>
      </c>
    </row>
    <row r="23" spans="2:9" ht="25.5" x14ac:dyDescent="0.2">
      <c r="B23" s="11" t="s">
        <v>34</v>
      </c>
      <c r="C23" s="12" t="s">
        <v>35</v>
      </c>
      <c r="D23" s="13" t="s">
        <v>14</v>
      </c>
      <c r="E23" s="11">
        <v>0.06</v>
      </c>
      <c r="F23" s="14">
        <v>424.88</v>
      </c>
      <c r="G23" s="19">
        <f t="shared" ref="G23:G27" si="2">8.34*F23</f>
        <v>3543.4991999999997</v>
      </c>
      <c r="H23" s="14">
        <v>25.49</v>
      </c>
      <c r="I23" s="19">
        <f t="shared" ref="I23:I27" si="3">G23*E23</f>
        <v>212.60995199999996</v>
      </c>
    </row>
    <row r="24" spans="2:9" ht="38.25" x14ac:dyDescent="0.2">
      <c r="B24" s="11" t="s">
        <v>36</v>
      </c>
      <c r="C24" s="12" t="s">
        <v>37</v>
      </c>
      <c r="D24" s="13" t="s">
        <v>38</v>
      </c>
      <c r="E24" s="11">
        <v>26</v>
      </c>
      <c r="F24" s="14">
        <v>9.14</v>
      </c>
      <c r="G24" s="19">
        <f t="shared" si="2"/>
        <v>76.22760000000001</v>
      </c>
      <c r="H24" s="14">
        <v>237.64</v>
      </c>
      <c r="I24" s="19">
        <f t="shared" si="3"/>
        <v>1981.9176000000002</v>
      </c>
    </row>
    <row r="25" spans="2:9" ht="25.5" x14ac:dyDescent="0.2">
      <c r="B25" s="11" t="s">
        <v>39</v>
      </c>
      <c r="C25" s="12" t="s">
        <v>40</v>
      </c>
      <c r="D25" s="13" t="s">
        <v>20</v>
      </c>
      <c r="E25" s="11">
        <v>10.7</v>
      </c>
      <c r="F25" s="14">
        <v>21.77</v>
      </c>
      <c r="G25" s="19">
        <f t="shared" si="2"/>
        <v>181.56180000000001</v>
      </c>
      <c r="H25" s="14">
        <v>232.94</v>
      </c>
      <c r="I25" s="19">
        <f t="shared" si="3"/>
        <v>1942.71126</v>
      </c>
    </row>
    <row r="26" spans="2:9" ht="25.5" x14ac:dyDescent="0.2">
      <c r="B26" s="11" t="s">
        <v>41</v>
      </c>
      <c r="C26" s="12" t="s">
        <v>42</v>
      </c>
      <c r="D26" s="13" t="s">
        <v>17</v>
      </c>
      <c r="E26" s="11">
        <v>6.6430000000000003E-2</v>
      </c>
      <c r="F26" s="14">
        <v>15481</v>
      </c>
      <c r="G26" s="19">
        <f t="shared" si="2"/>
        <v>129111.54</v>
      </c>
      <c r="H26" s="14">
        <v>1028.4000000000001</v>
      </c>
      <c r="I26" s="19">
        <f t="shared" si="3"/>
        <v>8576.8796022000006</v>
      </c>
    </row>
    <row r="27" spans="2:9" ht="25.5" x14ac:dyDescent="0.2">
      <c r="B27" s="11" t="s">
        <v>43</v>
      </c>
      <c r="C27" s="12" t="s">
        <v>44</v>
      </c>
      <c r="D27" s="13" t="s">
        <v>20</v>
      </c>
      <c r="E27" s="11">
        <v>222.3</v>
      </c>
      <c r="F27" s="14">
        <v>9.84</v>
      </c>
      <c r="G27" s="19">
        <f t="shared" si="2"/>
        <v>82.065600000000003</v>
      </c>
      <c r="H27" s="14">
        <v>2187.4299999999998</v>
      </c>
      <c r="I27" s="19">
        <f t="shared" si="3"/>
        <v>18243.18288</v>
      </c>
    </row>
    <row r="28" spans="2:9" x14ac:dyDescent="0.2">
      <c r="B28" s="15" t="s">
        <v>45</v>
      </c>
      <c r="C28" s="16" t="s">
        <v>46</v>
      </c>
      <c r="D28" s="17"/>
      <c r="E28" s="15" t="s">
        <v>45</v>
      </c>
      <c r="F28" s="18"/>
      <c r="G28" s="18"/>
      <c r="H28" s="18">
        <v>60212.04</v>
      </c>
      <c r="I28" s="20">
        <f>SUM(I14:I27)</f>
        <v>678364.91909005528</v>
      </c>
    </row>
    <row r="29" spans="2:9" x14ac:dyDescent="0.2">
      <c r="B29" s="5"/>
      <c r="C29" s="3"/>
      <c r="D29" s="4"/>
      <c r="E29" s="5"/>
      <c r="F29" s="6"/>
      <c r="G29" s="6"/>
      <c r="H29" s="6"/>
      <c r="I29" s="6"/>
    </row>
    <row r="33" spans="2:2" x14ac:dyDescent="0.2">
      <c r="B33" s="1" t="s">
        <v>47</v>
      </c>
    </row>
  </sheetData>
  <mergeCells count="10">
    <mergeCell ref="B11:I11"/>
    <mergeCell ref="B12:I12"/>
    <mergeCell ref="B13:I13"/>
    <mergeCell ref="B2:I3"/>
    <mergeCell ref="B7:B9"/>
    <mergeCell ref="C7:C9"/>
    <mergeCell ref="D7:D9"/>
    <mergeCell ref="E7:E9"/>
    <mergeCell ref="F7:G7"/>
    <mergeCell ref="H7:I7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2021-06-24T10:17:03Z</cp:lastPrinted>
  <dcterms:created xsi:type="dcterms:W3CDTF">2003-01-28T12:33:10Z</dcterms:created>
  <dcterms:modified xsi:type="dcterms:W3CDTF">2023-07-17T09:00:44Z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